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МБТ 2015" sheetId="1" r:id="rId1"/>
  </sheets>
  <definedNames>
    <definedName name="_xlnm.Print_Titles" localSheetId="0">'МБТ 2015'!$4:$4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38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<sst xmlns="http://schemas.openxmlformats.org/spreadsheetml/2006/main" count="67" uniqueCount="67">
  <si>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</si>
  <si>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</si>
  <si>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</si>
  <si>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</si>
  <si>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</si>
  <si>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</si>
  <si>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Субсидии:</t>
  </si>
  <si>
    <t>Субвенции:</t>
  </si>
  <si>
    <t>Иные межбюджетные трансферты: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</si>
  <si>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</si>
  <si>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</si>
  <si>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</si>
  <si>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Возврат остатков</t>
  </si>
  <si>
    <t>БЕЗВОЗМЕЗДНЫЕ ПОСТУПЛЕНИЯ, С УЧЕТОМ ВОЗВРАТА ОСТАТКОВ ПРОШЛЫХ ЛЕТ</t>
  </si>
  <si>
    <t>БЕЗВОЗМЕЗДНЫЕ ПОСТУПЛЕНИЯ, ВСЕГО (межбюджетные трансферты)</t>
  </si>
  <si>
    <t>Детализированные межбюджетные трансферты, тыс. руб.</t>
  </si>
  <si>
    <t>на обеспечение мероприятий по оборудованию спортивных площадок в муниципальных общеобразовательных организациях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</si>
  <si>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</si>
  <si>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строительство, реконструкцию и капитальный ремонт автомобильных дорог общего пользования местного значения в рамках подготовки к чемпионату мира по футболу 2018 года</t>
  </si>
  <si>
    <t>на приобретение автобусов, работающих на газомоторном топливе, в рамках подготовки города Екатеринбурга к проведению в 2018 году чемпионата мира по футболу</t>
  </si>
  <si>
    <t>на завершение капитального ремонта здания, строительство паркинга, благоустройство территории, приобретение оборудования для Екатеринбургского театра юного зрителя</t>
  </si>
  <si>
    <t>2015, утверждено, Решение ЕГД от 23.12.2014 № 37/26</t>
  </si>
  <si>
    <t>2015, исполнение I кв</t>
  </si>
  <si>
    <t>%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</si>
  <si>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в муниципальных общеобразовательных организациях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</si>
  <si>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</si>
  <si>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строительство объектов социальной сферы на территории планировочного района "Академический" в городе Екатеринбурге</t>
  </si>
  <si>
    <t xml:space="preserve">на строительство и реконструкцию автомобильных дорог общего пользования местного значения 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</si>
  <si>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</si>
  <si>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</si>
  <si>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</si>
  <si>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на создание дополнительных мест в муниципальных системах дошкольного образования</t>
  </si>
  <si>
    <t>на строительство и реконструкцию объектов муниципальной собственности физической культуры и массового спорта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</si>
  <si>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</si>
  <si>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проведение мероприятий по информатизации муниципальных образований в рамках подпрограммы "Информационное общество Свердловской области"</t>
  </si>
  <si>
    <t>на осуществление государственного полномочия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</si>
  <si>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обеспечение бесплатного проезда детей-сирот и детей, оставшихся без попечения родителей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</si>
  <si>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</si>
  <si>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обеспечение изъятия в муниципальную собственность земельных участков и (или) расположенных на них объектов недвижимого имущества, иного имущества, попадающих в соответствие с документацией по планировке территории в границу территории размещения объектов инфраструктуры для проведения чемпионата мира по футболу в 2018 году, для размещения объектов улично-дорожной сети</t>
  </si>
  <si>
    <t>на приобретение и установку электронной системы судейства и хронометража для пдавания с информационным табло для муниципальной специализированной детско-юношеской спортивной школы олимпийского резерва "Юность"</t>
  </si>
  <si>
    <t>2015, утверждено, Решение ЕГД от 09.06.2015 № 16/35</t>
  </si>
  <si>
    <t>2015, исполнение I полугодие</t>
  </si>
  <si>
    <t>средства из резервного фонда Правительства Свердловской области</t>
  </si>
  <si>
    <t>2015, исполнение  9 месяцев</t>
  </si>
  <si>
    <t>на строительство и реконструкцию зданий дошкольных образовательных организаций за счет средств федерального бюджета</t>
  </si>
  <si>
    <t>на строительство и реконструкцию зданий муниципальных дошкольных образовательных организаций</t>
  </si>
  <si>
    <t>на обеспечение подготовки молодых граждан к военной службе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</si>
  <si>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</si>
  <si>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осуществление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</si>
  <si>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на обеспечение осуществления мероприятий по приоритетным направлениям работы с молодежью на территории Свердловской области</t>
  </si>
  <si>
    <t>на предоставление социальных выплат молодым семьям на погашение основной суммы долга и процентов по ипотечным кредитам</t>
  </si>
  <si>
    <t>на комплектование книжных фондов библиотек муниципальных образований и государственных библиотек городов Москвы и Санкт-Петербурга</t>
  </si>
  <si>
    <t>Приложение 2 к Аналитической справке о внесении изменений в бюджет Екатеринбурга</t>
  </si>
  <si>
    <t>2015, проект изменений</t>
  </si>
  <si>
    <t>Разница</t>
  </si>
  <si>
    <t>Разница, %</t>
  </si>
  <si>
    <t>на содержание и оснащение оборудованием вводимых в 2015 году дополнительных мест в муниципальных системах дошкольного образования</t>
  </si>
  <si>
    <t>на предоставление социальных выплат молодым семьям на приобретение (строительство) жилья</t>
  </si>
  <si>
    <t>на приобретение трамвайных вагонов в рамках подготовки города Екатеринбурга к проведению в 2018 году чемпионата мира по футболу</t>
  </si>
  <si>
    <t>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</t>
  </si>
  <si>
    <t>на создание в обеобразовательных организациях условий для инклюзивного образования детей-инвалидов</t>
  </si>
  <si>
    <t>на реализацю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федерального бюджета</t>
  </si>
  <si>
    <t>на осуществление государственного полномочия Свердловской области по отлову и содержанию безнадзорных собак</t>
  </si>
  <si>
    <t>на ремонт автомобильных дорог общего пользования местного значения города Екатеринбурга как административного центра Свердловской области ("Столица")</t>
  </si>
  <si>
    <t>на разработку плана управления перевозками в городе Екатеринбурге в рамках проведения чемпионата мира по футболу в 2018 году</t>
  </si>
  <si>
    <t>на оказание государственной поддержки на конкурсной основе муниципальным учреждениям культуры</t>
  </si>
  <si>
    <t>на компенсацию расходов в связи с оказанием медицинскими организациями гражданам Украины и лицам без гражданства, постоянно проживающим на территории Украины, медицинской помощи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</si>
</sst>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165" fontId="45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" sqref="I10"/>
    </sheetView>
  </sheetViews>
  <sheetFormatPr defaultColWidth="9.140625" defaultRowHeight="15"/>
  <cols>
    <col min="1" max="1" width="38.8515625" style="14" customWidth="1"/>
    <col min="2" max="2" width="15.57421875" style="1" bestFit="1" customWidth="1"/>
    <col min="3" max="3" width="14.00390625" style="1" bestFit="1" customWidth="1"/>
    <col min="4" max="4" width="15.57421875" style="1" bestFit="1" customWidth="1"/>
    <col min="5" max="6" width="14.00390625" style="1" bestFit="1" customWidth="1"/>
    <col min="7" max="7" width="9.140625" style="15" bestFit="1" customWidth="1"/>
    <col min="8" max="8" width="14.00390625" style="1" bestFit="1" customWidth="1"/>
    <col min="9" max="9" width="11.8515625" style="1" bestFit="1" customWidth="1"/>
    <col min="10" max="10" width="10.57421875" style="15" customWidth="1"/>
    <col min="11" max="16384" width="9.140625" style="1" customWidth="1"/>
  </cols>
  <sheetData>
    <row r="1" spans="1:10" ht="1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5.7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4" customFormat="1" ht="75">
      <c r="A4" s="3" t="s">
        <v>0</v>
      </c>
      <c r="B4" s="18" t="s">
        <v>21</v>
      </c>
      <c r="C4" s="18" t="s">
        <v>22</v>
      </c>
      <c r="D4" s="18" t="s">
        <v>40</v>
      </c>
      <c r="E4" s="18" t="s">
        <v>41</v>
      </c>
      <c r="F4" s="18" t="s">
        <v>43</v>
      </c>
      <c r="G4" s="19" t="s">
        <v>23</v>
      </c>
      <c r="H4" s="18" t="s">
        <v>53</v>
      </c>
      <c r="I4" s="18" t="s">
        <v>54</v>
      </c>
      <c r="J4" s="19" t="s">
        <v>55</v>
      </c>
    </row>
    <row r="5" spans="1:10" s="4" customFormat="1" ht="45">
      <c r="A5" s="16" t="s">
        <v>14</v>
      </c>
      <c r="B5" s="5">
        <f>B6+B33+B45</f>
        <v>12374101.3</v>
      </c>
      <c r="C5" s="5">
        <f>C6+C33+C45</f>
        <v>2551496.5</v>
      </c>
      <c r="D5" s="5">
        <f>D6+D33+D45</f>
        <v>13875086.8</v>
      </c>
      <c r="E5" s="5">
        <f>E6+E33+E45</f>
        <v>7347530.999999999</v>
      </c>
      <c r="F5" s="5">
        <f>F6+F33+F45</f>
        <v>10009078</v>
      </c>
      <c r="G5" s="6">
        <f aca="true" t="shared" si="0" ref="G5:G16">F5/D5</f>
        <v>0.7213704782012607</v>
      </c>
      <c r="H5" s="5">
        <f>H6+H33+H45</f>
        <v>15025821.299999999</v>
      </c>
      <c r="I5" s="5">
        <f>H5-D5</f>
        <v>1150734.4999999981</v>
      </c>
      <c r="J5" s="6">
        <f>I5/D5</f>
        <v>0.08293530098853133</v>
      </c>
    </row>
    <row r="6" spans="1:10" ht="15">
      <c r="A6" s="7" t="s">
        <v>6</v>
      </c>
      <c r="B6" s="5">
        <f>SUM(B7:B12)</f>
        <v>2453206.2</v>
      </c>
      <c r="C6" s="5">
        <f>SUM(C7:C12)</f>
        <v>122570</v>
      </c>
      <c r="D6" s="5">
        <f>SUM(D7:D28)</f>
        <v>3779995.7</v>
      </c>
      <c r="E6" s="5">
        <f>SUM(E7:E28)</f>
        <v>1433790.3</v>
      </c>
      <c r="F6" s="5">
        <f>SUM(F7:F28)</f>
        <v>2569158.4999999995</v>
      </c>
      <c r="G6" s="6">
        <f t="shared" si="0"/>
        <v>0.6796723340187925</v>
      </c>
      <c r="H6" s="5">
        <f>SUM(H7:H32)</f>
        <v>4046535.7000000007</v>
      </c>
      <c r="I6" s="5">
        <f aca="true" t="shared" si="1" ref="I6:I59">H6-D6</f>
        <v>266540.00000000047</v>
      </c>
      <c r="J6" s="6">
        <f aca="true" t="shared" si="2" ref="J6:J59">I6/D6</f>
        <v>0.07051330772677875</v>
      </c>
    </row>
    <row r="7" spans="1:10" ht="57">
      <c r="A7" s="8" t="s">
        <v>1</v>
      </c>
      <c r="B7" s="9">
        <v>555217</v>
      </c>
      <c r="C7" s="9">
        <v>111044</v>
      </c>
      <c r="D7" s="9">
        <v>555217</v>
      </c>
      <c r="E7" s="9">
        <v>308455</v>
      </c>
      <c r="F7" s="9">
        <v>386660</v>
      </c>
      <c r="G7" s="10">
        <f t="shared" si="0"/>
        <v>0.6964123937127286</v>
      </c>
      <c r="H7" s="9">
        <v>615444.5</v>
      </c>
      <c r="I7" s="9">
        <f t="shared" si="1"/>
        <v>60227.5</v>
      </c>
      <c r="J7" s="10">
        <f t="shared" si="2"/>
        <v>0.10847560503370754</v>
      </c>
    </row>
    <row r="8" spans="1:10" ht="28.5">
      <c r="A8" s="8" t="s">
        <v>2</v>
      </c>
      <c r="B8" s="9">
        <v>264291.1</v>
      </c>
      <c r="C8" s="9">
        <v>0</v>
      </c>
      <c r="D8" s="9">
        <v>264291.1</v>
      </c>
      <c r="E8" s="9">
        <v>264291.1</v>
      </c>
      <c r="F8" s="9">
        <v>264291.1</v>
      </c>
      <c r="G8" s="10">
        <f t="shared" si="0"/>
        <v>1</v>
      </c>
      <c r="H8" s="9">
        <v>264291.1</v>
      </c>
      <c r="I8" s="9">
        <f t="shared" si="1"/>
        <v>0</v>
      </c>
      <c r="J8" s="10">
        <f t="shared" si="2"/>
        <v>0</v>
      </c>
    </row>
    <row r="9" spans="1:10" ht="57">
      <c r="A9" s="8" t="s">
        <v>16</v>
      </c>
      <c r="B9" s="9">
        <v>10000</v>
      </c>
      <c r="C9" s="9">
        <v>0</v>
      </c>
      <c r="D9" s="9">
        <v>10000</v>
      </c>
      <c r="E9" s="9">
        <v>9000</v>
      </c>
      <c r="F9" s="9">
        <v>9000</v>
      </c>
      <c r="G9" s="10">
        <f t="shared" si="0"/>
        <v>0.9</v>
      </c>
      <c r="H9" s="9">
        <v>9000</v>
      </c>
      <c r="I9" s="9">
        <f t="shared" si="1"/>
        <v>-1000</v>
      </c>
      <c r="J9" s="10">
        <f t="shared" si="2"/>
        <v>-0.1</v>
      </c>
    </row>
    <row r="10" spans="1:10" ht="57">
      <c r="A10" s="8" t="s">
        <v>26</v>
      </c>
      <c r="B10" s="9">
        <v>460000</v>
      </c>
      <c r="C10" s="9">
        <v>11526</v>
      </c>
      <c r="D10" s="9">
        <v>460000</v>
      </c>
      <c r="E10" s="9">
        <v>229664.2</v>
      </c>
      <c r="F10" s="9">
        <v>319768.5</v>
      </c>
      <c r="G10" s="10">
        <f t="shared" si="0"/>
        <v>0.6951489130434783</v>
      </c>
      <c r="H10" s="9">
        <v>460000</v>
      </c>
      <c r="I10" s="9">
        <f t="shared" si="1"/>
        <v>0</v>
      </c>
      <c r="J10" s="10">
        <f t="shared" si="2"/>
        <v>0</v>
      </c>
    </row>
    <row r="11" spans="1:10" ht="57">
      <c r="A11" s="8" t="s">
        <v>27</v>
      </c>
      <c r="B11" s="9">
        <v>237448.1</v>
      </c>
      <c r="C11" s="9">
        <v>0</v>
      </c>
      <c r="D11" s="9">
        <v>237448.1</v>
      </c>
      <c r="E11" s="9">
        <v>16508.7</v>
      </c>
      <c r="F11" s="9">
        <v>149610</v>
      </c>
      <c r="G11" s="10">
        <f t="shared" si="0"/>
        <v>0.6300745299709705</v>
      </c>
      <c r="H11" s="9">
        <v>237448.1</v>
      </c>
      <c r="I11" s="9">
        <f t="shared" si="1"/>
        <v>0</v>
      </c>
      <c r="J11" s="10">
        <f t="shared" si="2"/>
        <v>0</v>
      </c>
    </row>
    <row r="12" spans="1:10" ht="85.5">
      <c r="A12" s="8" t="s">
        <v>18</v>
      </c>
      <c r="B12" s="9">
        <v>926250</v>
      </c>
      <c r="C12" s="9">
        <v>0</v>
      </c>
      <c r="D12" s="9">
        <v>926250</v>
      </c>
      <c r="E12" s="9">
        <v>200000</v>
      </c>
      <c r="F12" s="9">
        <v>474999.9</v>
      </c>
      <c r="G12" s="10">
        <f t="shared" si="0"/>
        <v>0.5128204048582996</v>
      </c>
      <c r="H12" s="9">
        <v>926250</v>
      </c>
      <c r="I12" s="9">
        <f t="shared" si="1"/>
        <v>0</v>
      </c>
      <c r="J12" s="10">
        <f t="shared" si="2"/>
        <v>0</v>
      </c>
    </row>
    <row r="13" spans="1:10" ht="99.75">
      <c r="A13" s="8" t="s">
        <v>28</v>
      </c>
      <c r="B13" s="9"/>
      <c r="C13" s="9"/>
      <c r="D13" s="9">
        <v>634.5</v>
      </c>
      <c r="E13" s="9">
        <v>634.5</v>
      </c>
      <c r="F13" s="9">
        <v>634.5</v>
      </c>
      <c r="G13" s="10">
        <f t="shared" si="0"/>
        <v>1</v>
      </c>
      <c r="H13" s="9">
        <v>634.5</v>
      </c>
      <c r="I13" s="9">
        <f t="shared" si="1"/>
        <v>0</v>
      </c>
      <c r="J13" s="10">
        <f t="shared" si="2"/>
        <v>0</v>
      </c>
    </row>
    <row r="14" spans="1:10" ht="99.75">
      <c r="A14" s="8" t="s">
        <v>29</v>
      </c>
      <c r="B14" s="9"/>
      <c r="C14" s="9"/>
      <c r="D14" s="9">
        <v>9203.5</v>
      </c>
      <c r="E14" s="9">
        <v>9203.5</v>
      </c>
      <c r="F14" s="9">
        <v>9203.5</v>
      </c>
      <c r="G14" s="10">
        <f t="shared" si="0"/>
        <v>1</v>
      </c>
      <c r="H14" s="9">
        <v>9203.5</v>
      </c>
      <c r="I14" s="9">
        <f t="shared" si="1"/>
        <v>0</v>
      </c>
      <c r="J14" s="10">
        <f t="shared" si="2"/>
        <v>0</v>
      </c>
    </row>
    <row r="15" spans="1:10" ht="99.75">
      <c r="A15" s="8" t="s">
        <v>30</v>
      </c>
      <c r="B15" s="9"/>
      <c r="C15" s="9"/>
      <c r="D15" s="9">
        <v>14399.7</v>
      </c>
      <c r="E15" s="9">
        <v>14399.7</v>
      </c>
      <c r="F15" s="9">
        <v>14399.7</v>
      </c>
      <c r="G15" s="10">
        <f t="shared" si="0"/>
        <v>1</v>
      </c>
      <c r="H15" s="9">
        <v>14399.7</v>
      </c>
      <c r="I15" s="9">
        <f t="shared" si="1"/>
        <v>0</v>
      </c>
      <c r="J15" s="10">
        <f t="shared" si="2"/>
        <v>0</v>
      </c>
    </row>
    <row r="16" spans="1:10" ht="42.75">
      <c r="A16" s="8" t="s">
        <v>31</v>
      </c>
      <c r="B16" s="9"/>
      <c r="C16" s="9"/>
      <c r="D16" s="9">
        <v>380873</v>
      </c>
      <c r="E16" s="9">
        <v>303213</v>
      </c>
      <c r="F16" s="9">
        <v>291120.7</v>
      </c>
      <c r="G16" s="10">
        <f t="shared" si="0"/>
        <v>0.7643511091623717</v>
      </c>
      <c r="H16" s="9">
        <v>380873</v>
      </c>
      <c r="I16" s="9">
        <f t="shared" si="1"/>
        <v>0</v>
      </c>
      <c r="J16" s="10">
        <f t="shared" si="2"/>
        <v>0</v>
      </c>
    </row>
    <row r="17" spans="1:10" ht="71.25">
      <c r="A17" s="8" t="s">
        <v>56</v>
      </c>
      <c r="B17" s="9"/>
      <c r="C17" s="9"/>
      <c r="D17" s="9"/>
      <c r="E17" s="9"/>
      <c r="F17" s="9"/>
      <c r="G17" s="10"/>
      <c r="H17" s="9">
        <v>137585.1</v>
      </c>
      <c r="I17" s="9">
        <f t="shared" si="1"/>
        <v>137585.1</v>
      </c>
      <c r="J17" s="10"/>
    </row>
    <row r="18" spans="1:10" ht="57">
      <c r="A18" s="8" t="s">
        <v>32</v>
      </c>
      <c r="B18" s="9"/>
      <c r="C18" s="9"/>
      <c r="D18" s="9">
        <v>20414.9</v>
      </c>
      <c r="E18" s="9">
        <v>0</v>
      </c>
      <c r="F18" s="9">
        <v>0</v>
      </c>
      <c r="G18" s="10">
        <f>F18/D18</f>
        <v>0</v>
      </c>
      <c r="H18" s="9">
        <v>60414.9</v>
      </c>
      <c r="I18" s="9">
        <f t="shared" si="1"/>
        <v>40000</v>
      </c>
      <c r="J18" s="10">
        <f t="shared" si="2"/>
        <v>1.9593532175029023</v>
      </c>
    </row>
    <row r="19" spans="1:10" ht="57">
      <c r="A19" s="8" t="s">
        <v>45</v>
      </c>
      <c r="B19" s="9"/>
      <c r="C19" s="9"/>
      <c r="D19" s="9">
        <v>892667.7</v>
      </c>
      <c r="E19" s="9">
        <v>71430</v>
      </c>
      <c r="F19" s="9">
        <v>302922.3</v>
      </c>
      <c r="G19" s="10">
        <f>F19/D19</f>
        <v>0.3393449768598102</v>
      </c>
      <c r="H19" s="9">
        <v>467912.7</v>
      </c>
      <c r="I19" s="9">
        <f t="shared" si="1"/>
        <v>-424754.99999999994</v>
      </c>
      <c r="J19" s="10">
        <f t="shared" si="2"/>
        <v>-0.47582655897597725</v>
      </c>
    </row>
    <row r="20" spans="1:10" ht="57">
      <c r="A20" s="8" t="s">
        <v>44</v>
      </c>
      <c r="B20" s="9"/>
      <c r="C20" s="9"/>
      <c r="D20" s="9"/>
      <c r="E20" s="9"/>
      <c r="F20" s="9">
        <v>331608.3</v>
      </c>
      <c r="G20" s="10"/>
      <c r="H20" s="9">
        <v>331608.3</v>
      </c>
      <c r="I20" s="9">
        <f t="shared" si="1"/>
        <v>331608.3</v>
      </c>
      <c r="J20" s="10"/>
    </row>
    <row r="21" spans="1:10" ht="71.25">
      <c r="A21" s="8" t="s">
        <v>33</v>
      </c>
      <c r="B21" s="9"/>
      <c r="C21" s="9"/>
      <c r="D21" s="9">
        <v>6816.6</v>
      </c>
      <c r="E21" s="9">
        <v>6816.6</v>
      </c>
      <c r="F21" s="9">
        <v>6816.6</v>
      </c>
      <c r="G21" s="10">
        <f>F21/D21</f>
        <v>1</v>
      </c>
      <c r="H21" s="9">
        <v>6816.6</v>
      </c>
      <c r="I21" s="9">
        <f t="shared" si="1"/>
        <v>0</v>
      </c>
      <c r="J21" s="10">
        <f t="shared" si="2"/>
        <v>0</v>
      </c>
    </row>
    <row r="22" spans="1:10" ht="71.25">
      <c r="A22" s="8" t="s">
        <v>34</v>
      </c>
      <c r="B22" s="9"/>
      <c r="C22" s="9"/>
      <c r="D22" s="9">
        <v>1779.6</v>
      </c>
      <c r="E22" s="9">
        <v>174</v>
      </c>
      <c r="F22" s="9">
        <v>853.7</v>
      </c>
      <c r="G22" s="10">
        <f>F22/D22</f>
        <v>0.4797145425938414</v>
      </c>
      <c r="H22" s="9">
        <v>1779.6</v>
      </c>
      <c r="I22" s="9">
        <f t="shared" si="1"/>
        <v>0</v>
      </c>
      <c r="J22" s="10">
        <f t="shared" si="2"/>
        <v>0</v>
      </c>
    </row>
    <row r="23" spans="1:10" ht="42.75">
      <c r="A23" s="8" t="s">
        <v>57</v>
      </c>
      <c r="B23" s="9"/>
      <c r="C23" s="9"/>
      <c r="D23" s="9"/>
      <c r="E23" s="9"/>
      <c r="F23" s="9"/>
      <c r="G23" s="10"/>
      <c r="H23" s="9">
        <v>20636.7</v>
      </c>
      <c r="I23" s="9">
        <f t="shared" si="1"/>
        <v>20636.7</v>
      </c>
      <c r="J23" s="10"/>
    </row>
    <row r="24" spans="1:10" ht="71.25">
      <c r="A24" s="8" t="s">
        <v>50</v>
      </c>
      <c r="B24" s="9"/>
      <c r="C24" s="9"/>
      <c r="D24" s="9"/>
      <c r="E24" s="9"/>
      <c r="F24" s="9">
        <v>5430.2</v>
      </c>
      <c r="G24" s="10"/>
      <c r="H24" s="9">
        <v>5430.2</v>
      </c>
      <c r="I24" s="9">
        <f t="shared" si="1"/>
        <v>5430.2</v>
      </c>
      <c r="J24" s="10"/>
    </row>
    <row r="25" spans="1:10" ht="28.5">
      <c r="A25" s="8" t="s">
        <v>46</v>
      </c>
      <c r="B25" s="9"/>
      <c r="C25" s="9"/>
      <c r="D25" s="9"/>
      <c r="E25" s="9"/>
      <c r="F25" s="9">
        <v>549.3</v>
      </c>
      <c r="G25" s="10"/>
      <c r="H25" s="9">
        <v>549.3</v>
      </c>
      <c r="I25" s="9">
        <f t="shared" si="1"/>
        <v>549.3</v>
      </c>
      <c r="J25" s="10"/>
    </row>
    <row r="26" spans="1:10" ht="71.25">
      <c r="A26" s="8" t="s">
        <v>47</v>
      </c>
      <c r="B26" s="9"/>
      <c r="C26" s="9"/>
      <c r="D26" s="9"/>
      <c r="E26" s="9"/>
      <c r="F26" s="9">
        <v>545.4</v>
      </c>
      <c r="G26" s="10"/>
      <c r="H26" s="9">
        <v>545.4</v>
      </c>
      <c r="I26" s="9">
        <f t="shared" si="1"/>
        <v>545.4</v>
      </c>
      <c r="J26" s="10"/>
    </row>
    <row r="27" spans="1:10" ht="85.5">
      <c r="A27" s="8" t="s">
        <v>48</v>
      </c>
      <c r="B27" s="9"/>
      <c r="C27" s="9"/>
      <c r="D27" s="9"/>
      <c r="E27" s="9"/>
      <c r="F27" s="9">
        <v>512.8</v>
      </c>
      <c r="G27" s="10"/>
      <c r="H27" s="9">
        <v>512.8</v>
      </c>
      <c r="I27" s="9">
        <f t="shared" si="1"/>
        <v>512.8</v>
      </c>
      <c r="J27" s="10"/>
    </row>
    <row r="28" spans="1:10" ht="71.25">
      <c r="A28" s="8" t="s">
        <v>49</v>
      </c>
      <c r="B28" s="9"/>
      <c r="C28" s="9"/>
      <c r="D28" s="9"/>
      <c r="E28" s="9"/>
      <c r="F28" s="9">
        <v>232</v>
      </c>
      <c r="G28" s="10"/>
      <c r="H28" s="9">
        <v>232</v>
      </c>
      <c r="I28" s="9">
        <f t="shared" si="1"/>
        <v>232</v>
      </c>
      <c r="J28" s="10"/>
    </row>
    <row r="29" spans="1:10" ht="71.25">
      <c r="A29" s="8" t="s">
        <v>58</v>
      </c>
      <c r="B29" s="9"/>
      <c r="C29" s="9"/>
      <c r="D29" s="9"/>
      <c r="E29" s="9"/>
      <c r="F29" s="9"/>
      <c r="G29" s="10"/>
      <c r="H29" s="9">
        <v>92536</v>
      </c>
      <c r="I29" s="9">
        <f t="shared" si="1"/>
        <v>92536</v>
      </c>
      <c r="J29" s="10"/>
    </row>
    <row r="30" spans="1:10" ht="114">
      <c r="A30" s="8" t="s">
        <v>59</v>
      </c>
      <c r="B30" s="9"/>
      <c r="C30" s="9"/>
      <c r="D30" s="9"/>
      <c r="E30" s="9"/>
      <c r="F30" s="9"/>
      <c r="G30" s="10"/>
      <c r="H30" s="9">
        <v>1430</v>
      </c>
      <c r="I30" s="9">
        <f t="shared" si="1"/>
        <v>1430</v>
      </c>
      <c r="J30" s="10"/>
    </row>
    <row r="31" spans="1:10" ht="114">
      <c r="A31" s="8" t="s">
        <v>61</v>
      </c>
      <c r="B31" s="9"/>
      <c r="C31" s="9"/>
      <c r="D31" s="9"/>
      <c r="E31" s="9"/>
      <c r="F31" s="9"/>
      <c r="G31" s="10"/>
      <c r="H31" s="9">
        <v>702.5</v>
      </c>
      <c r="I31" s="9">
        <f t="shared" si="1"/>
        <v>702.5</v>
      </c>
      <c r="J31" s="10"/>
    </row>
    <row r="32" spans="1:10" ht="57">
      <c r="A32" s="8" t="s">
        <v>60</v>
      </c>
      <c r="B32" s="9"/>
      <c r="C32" s="9"/>
      <c r="D32" s="9"/>
      <c r="E32" s="9"/>
      <c r="F32" s="9"/>
      <c r="G32" s="10"/>
      <c r="H32" s="9">
        <v>299.2</v>
      </c>
      <c r="I32" s="9">
        <f t="shared" si="1"/>
        <v>299.2</v>
      </c>
      <c r="J32" s="10"/>
    </row>
    <row r="33" spans="1:10" ht="15">
      <c r="A33" s="7" t="s">
        <v>7</v>
      </c>
      <c r="B33" s="5">
        <f>SUM(B34:B43)</f>
        <v>9478537.1</v>
      </c>
      <c r="C33" s="5">
        <f>SUM(C34:C43)</f>
        <v>2426471.5</v>
      </c>
      <c r="D33" s="5">
        <f>SUM(D34:D43)</f>
        <v>9478537.1</v>
      </c>
      <c r="E33" s="5">
        <f>SUM(E34:E43)</f>
        <v>5554354.199999999</v>
      </c>
      <c r="F33" s="5">
        <f>SUM(F34:F43)</f>
        <v>7002481.7</v>
      </c>
      <c r="G33" s="6">
        <f aca="true" t="shared" si="3" ref="G33:G43">F33/D33</f>
        <v>0.7387724103543363</v>
      </c>
      <c r="H33" s="5">
        <f>SUM(H34:H44)</f>
        <v>9669594.499999998</v>
      </c>
      <c r="I33" s="5">
        <f t="shared" si="1"/>
        <v>191057.3999999985</v>
      </c>
      <c r="J33" s="6">
        <f t="shared" si="2"/>
        <v>0.020156844667517156</v>
      </c>
    </row>
    <row r="34" spans="1:10" ht="114">
      <c r="A34" s="11" t="s">
        <v>24</v>
      </c>
      <c r="B34" s="9">
        <v>3752682</v>
      </c>
      <c r="C34" s="9">
        <v>917134</v>
      </c>
      <c r="D34" s="9">
        <v>3752682</v>
      </c>
      <c r="E34" s="9">
        <v>2303605</v>
      </c>
      <c r="F34" s="9">
        <v>2782003</v>
      </c>
      <c r="G34" s="10">
        <f t="shared" si="3"/>
        <v>0.7413372622567007</v>
      </c>
      <c r="H34" s="9">
        <v>3852649.5</v>
      </c>
      <c r="I34" s="9">
        <f t="shared" si="1"/>
        <v>99967.5</v>
      </c>
      <c r="J34" s="10">
        <f t="shared" si="2"/>
        <v>0.026638947824515907</v>
      </c>
    </row>
    <row r="35" spans="1:10" ht="99.75">
      <c r="A35" s="8" t="s">
        <v>25</v>
      </c>
      <c r="B35" s="9">
        <v>2247506</v>
      </c>
      <c r="C35" s="9">
        <v>503810</v>
      </c>
      <c r="D35" s="9">
        <v>2247506</v>
      </c>
      <c r="E35" s="9">
        <v>1230812</v>
      </c>
      <c r="F35" s="9">
        <v>1594990</v>
      </c>
      <c r="G35" s="10">
        <f t="shared" si="3"/>
        <v>0.7096710754053605</v>
      </c>
      <c r="H35" s="9">
        <v>2165651</v>
      </c>
      <c r="I35" s="9">
        <f t="shared" si="1"/>
        <v>-81855</v>
      </c>
      <c r="J35" s="10">
        <f t="shared" si="2"/>
        <v>-0.036420369956743165</v>
      </c>
    </row>
    <row r="36" spans="1:10" ht="99.75">
      <c r="A36" s="8" t="s">
        <v>4</v>
      </c>
      <c r="B36" s="9">
        <v>1872345</v>
      </c>
      <c r="C36" s="9">
        <v>524100</v>
      </c>
      <c r="D36" s="9">
        <v>1872345</v>
      </c>
      <c r="E36" s="9">
        <v>1122100</v>
      </c>
      <c r="F36" s="9">
        <v>1412000</v>
      </c>
      <c r="G36" s="10">
        <f t="shared" si="3"/>
        <v>0.7541345211486131</v>
      </c>
      <c r="H36" s="9">
        <v>1958124</v>
      </c>
      <c r="I36" s="9">
        <f t="shared" si="1"/>
        <v>85779</v>
      </c>
      <c r="J36" s="10">
        <f t="shared" si="2"/>
        <v>0.045813672159778246</v>
      </c>
    </row>
    <row r="37" spans="1:10" ht="85.5">
      <c r="A37" s="8" t="s">
        <v>3</v>
      </c>
      <c r="B37" s="9">
        <v>473910</v>
      </c>
      <c r="C37" s="9">
        <v>118711.1</v>
      </c>
      <c r="D37" s="9">
        <v>473910</v>
      </c>
      <c r="E37" s="9">
        <v>253732.1</v>
      </c>
      <c r="F37" s="9">
        <v>367792.7</v>
      </c>
      <c r="G37" s="10">
        <f t="shared" si="3"/>
        <v>0.7760813234580406</v>
      </c>
      <c r="H37" s="9">
        <v>570590</v>
      </c>
      <c r="I37" s="9">
        <f t="shared" si="1"/>
        <v>96680</v>
      </c>
      <c r="J37" s="10">
        <f t="shared" si="2"/>
        <v>0.20400497984849444</v>
      </c>
    </row>
    <row r="38" spans="1:10" ht="85.5">
      <c r="A38" s="8" t="s">
        <v>5</v>
      </c>
      <c r="B38" s="9">
        <v>890458</v>
      </c>
      <c r="C38" s="9">
        <v>308400</v>
      </c>
      <c r="D38" s="9">
        <v>890458</v>
      </c>
      <c r="E38" s="9">
        <v>492375</v>
      </c>
      <c r="F38" s="9">
        <v>601275</v>
      </c>
      <c r="G38" s="10">
        <f t="shared" si="3"/>
        <v>0.6752424033474909</v>
      </c>
      <c r="H38" s="9">
        <v>840068</v>
      </c>
      <c r="I38" s="9">
        <f t="shared" si="1"/>
        <v>-50390</v>
      </c>
      <c r="J38" s="10">
        <f t="shared" si="2"/>
        <v>-0.05658885652102626</v>
      </c>
    </row>
    <row r="39" spans="1:10" ht="99.75">
      <c r="A39" s="8" t="s">
        <v>11</v>
      </c>
      <c r="B39" s="9">
        <v>209672</v>
      </c>
      <c r="C39" s="9">
        <v>52418</v>
      </c>
      <c r="D39" s="9">
        <v>209672</v>
      </c>
      <c r="E39" s="9">
        <v>119766</v>
      </c>
      <c r="F39" s="9">
        <v>185912</v>
      </c>
      <c r="G39" s="10">
        <f t="shared" si="3"/>
        <v>0.8866801480407493</v>
      </c>
      <c r="H39" s="9">
        <v>209672</v>
      </c>
      <c r="I39" s="9">
        <f t="shared" si="1"/>
        <v>0</v>
      </c>
      <c r="J39" s="10">
        <f t="shared" si="2"/>
        <v>0</v>
      </c>
    </row>
    <row r="40" spans="1:10" ht="99.75">
      <c r="A40" s="8" t="s">
        <v>17</v>
      </c>
      <c r="B40" s="9">
        <v>30062</v>
      </c>
      <c r="C40" s="9">
        <v>0</v>
      </c>
      <c r="D40" s="9">
        <v>30062</v>
      </c>
      <c r="E40" s="9">
        <v>30062</v>
      </c>
      <c r="F40" s="9">
        <v>56606.9</v>
      </c>
      <c r="G40" s="10">
        <f t="shared" si="3"/>
        <v>1.8830051227463243</v>
      </c>
      <c r="H40" s="9">
        <v>59189.2</v>
      </c>
      <c r="I40" s="9">
        <f t="shared" si="1"/>
        <v>29127.199999999997</v>
      </c>
      <c r="J40" s="10">
        <f t="shared" si="2"/>
        <v>0.9689042645199919</v>
      </c>
    </row>
    <row r="41" spans="1:10" ht="171">
      <c r="A41" s="8" t="s">
        <v>35</v>
      </c>
      <c r="B41" s="12">
        <v>3.7</v>
      </c>
      <c r="C41" s="9">
        <v>0</v>
      </c>
      <c r="D41" s="12">
        <v>3.7</v>
      </c>
      <c r="E41" s="12">
        <v>3.7</v>
      </c>
      <c r="F41" s="12">
        <v>3.7</v>
      </c>
      <c r="G41" s="10">
        <f t="shared" si="3"/>
        <v>1</v>
      </c>
      <c r="H41" s="12">
        <v>3.7</v>
      </c>
      <c r="I41" s="12">
        <f t="shared" si="1"/>
        <v>0</v>
      </c>
      <c r="J41" s="10">
        <f t="shared" si="2"/>
        <v>0</v>
      </c>
    </row>
    <row r="42" spans="1:10" ht="85.5">
      <c r="A42" s="8" t="s">
        <v>9</v>
      </c>
      <c r="B42" s="12">
        <v>0.1</v>
      </c>
      <c r="C42" s="12">
        <v>0.1</v>
      </c>
      <c r="D42" s="12">
        <v>0.1</v>
      </c>
      <c r="E42" s="12">
        <v>0.1</v>
      </c>
      <c r="F42" s="12">
        <v>0.1</v>
      </c>
      <c r="G42" s="10">
        <f t="shared" si="3"/>
        <v>1</v>
      </c>
      <c r="H42" s="12">
        <v>0.1</v>
      </c>
      <c r="I42" s="12">
        <f t="shared" si="1"/>
        <v>0</v>
      </c>
      <c r="J42" s="10">
        <f t="shared" si="2"/>
        <v>0</v>
      </c>
    </row>
    <row r="43" spans="1:10" ht="42.75">
      <c r="A43" s="8" t="s">
        <v>10</v>
      </c>
      <c r="B43" s="9">
        <v>1898.3</v>
      </c>
      <c r="C43" s="9">
        <v>1898.3</v>
      </c>
      <c r="D43" s="9">
        <v>1898.3</v>
      </c>
      <c r="E43" s="9">
        <v>1898.3</v>
      </c>
      <c r="F43" s="9">
        <v>1898.3</v>
      </c>
      <c r="G43" s="10">
        <f t="shared" si="3"/>
        <v>1</v>
      </c>
      <c r="H43" s="9">
        <v>1898.3</v>
      </c>
      <c r="I43" s="9">
        <f t="shared" si="1"/>
        <v>0</v>
      </c>
      <c r="J43" s="10">
        <f t="shared" si="2"/>
        <v>0</v>
      </c>
    </row>
    <row r="44" spans="1:10" ht="57">
      <c r="A44" s="8" t="s">
        <v>62</v>
      </c>
      <c r="B44" s="9"/>
      <c r="C44" s="9"/>
      <c r="D44" s="9"/>
      <c r="E44" s="9"/>
      <c r="F44" s="9"/>
      <c r="G44" s="10"/>
      <c r="H44" s="9">
        <v>11748.7</v>
      </c>
      <c r="I44" s="9">
        <f t="shared" si="1"/>
        <v>11748.7</v>
      </c>
      <c r="J44" s="10"/>
    </row>
    <row r="45" spans="1:10" ht="30">
      <c r="A45" s="7" t="s">
        <v>8</v>
      </c>
      <c r="B45" s="5">
        <f>SUM(B46:B49)</f>
        <v>442358</v>
      </c>
      <c r="C45" s="5">
        <f>SUM(C46:C49)</f>
        <v>2455</v>
      </c>
      <c r="D45" s="5">
        <f>SUM(D46:D52)</f>
        <v>616554</v>
      </c>
      <c r="E45" s="5">
        <f>SUM(E46:E57)</f>
        <v>359386.5</v>
      </c>
      <c r="F45" s="5">
        <f>SUM(F46:F57)</f>
        <v>437437.8</v>
      </c>
      <c r="G45" s="6">
        <f aca="true" t="shared" si="4" ref="G45:G52">F45/D45</f>
        <v>0.7094882200099262</v>
      </c>
      <c r="H45" s="5">
        <f>SUM(H46:H57)</f>
        <v>1309691.1</v>
      </c>
      <c r="I45" s="5">
        <f t="shared" si="1"/>
        <v>693137.1000000001</v>
      </c>
      <c r="J45" s="6">
        <f t="shared" si="2"/>
        <v>1.124211504588406</v>
      </c>
    </row>
    <row r="46" spans="1:10" ht="42.75">
      <c r="A46" s="8" t="s">
        <v>36</v>
      </c>
      <c r="B46" s="9"/>
      <c r="C46" s="9">
        <v>2455</v>
      </c>
      <c r="D46" s="9">
        <v>8184</v>
      </c>
      <c r="E46" s="9">
        <v>4910</v>
      </c>
      <c r="F46" s="9">
        <v>5729</v>
      </c>
      <c r="G46" s="10">
        <f t="shared" si="4"/>
        <v>0.7000244379276638</v>
      </c>
      <c r="H46" s="9">
        <v>7334</v>
      </c>
      <c r="I46" s="9">
        <f t="shared" si="1"/>
        <v>-850</v>
      </c>
      <c r="J46" s="10">
        <f t="shared" si="2"/>
        <v>-0.10386119257087</v>
      </c>
    </row>
    <row r="47" spans="1:10" ht="71.25">
      <c r="A47" s="8" t="s">
        <v>63</v>
      </c>
      <c r="B47" s="9">
        <v>20000</v>
      </c>
      <c r="C47" s="9">
        <v>0</v>
      </c>
      <c r="D47" s="9">
        <v>19500</v>
      </c>
      <c r="E47" s="9">
        <v>0</v>
      </c>
      <c r="F47" s="9">
        <v>68900</v>
      </c>
      <c r="G47" s="10">
        <f t="shared" si="4"/>
        <v>3.533333333333333</v>
      </c>
      <c r="H47" s="9">
        <v>530000</v>
      </c>
      <c r="I47" s="9">
        <f t="shared" si="1"/>
        <v>510500</v>
      </c>
      <c r="J47" s="10">
        <f t="shared" si="2"/>
        <v>26.17948717948718</v>
      </c>
    </row>
    <row r="48" spans="1:10" ht="85.5">
      <c r="A48" s="8" t="s">
        <v>20</v>
      </c>
      <c r="B48" s="9">
        <v>350000</v>
      </c>
      <c r="C48" s="9">
        <v>0</v>
      </c>
      <c r="D48" s="9">
        <v>350000</v>
      </c>
      <c r="E48" s="9">
        <v>350000</v>
      </c>
      <c r="F48" s="9">
        <v>350000</v>
      </c>
      <c r="G48" s="10">
        <f t="shared" si="4"/>
        <v>1</v>
      </c>
      <c r="H48" s="9">
        <v>350000</v>
      </c>
      <c r="I48" s="9">
        <f t="shared" si="1"/>
        <v>0</v>
      </c>
      <c r="J48" s="10">
        <f t="shared" si="2"/>
        <v>0</v>
      </c>
    </row>
    <row r="49" spans="1:10" ht="71.25">
      <c r="A49" s="8" t="s">
        <v>19</v>
      </c>
      <c r="B49" s="9">
        <v>72358</v>
      </c>
      <c r="C49" s="9">
        <v>0</v>
      </c>
      <c r="D49" s="9">
        <v>72358</v>
      </c>
      <c r="E49" s="9">
        <v>0</v>
      </c>
      <c r="F49" s="9">
        <v>0</v>
      </c>
      <c r="G49" s="10">
        <f t="shared" si="4"/>
        <v>0</v>
      </c>
      <c r="H49" s="9">
        <v>89619</v>
      </c>
      <c r="I49" s="9">
        <f t="shared" si="1"/>
        <v>17261</v>
      </c>
      <c r="J49" s="10">
        <f t="shared" si="2"/>
        <v>0.23854998756184526</v>
      </c>
    </row>
    <row r="50" spans="1:10" ht="128.25">
      <c r="A50" s="8" t="s">
        <v>37</v>
      </c>
      <c r="B50" s="9"/>
      <c r="C50" s="9"/>
      <c r="D50" s="9">
        <v>3500</v>
      </c>
      <c r="E50" s="9">
        <v>3500</v>
      </c>
      <c r="F50" s="9">
        <v>3500</v>
      </c>
      <c r="G50" s="10">
        <f t="shared" si="4"/>
        <v>1</v>
      </c>
      <c r="H50" s="9">
        <v>3500</v>
      </c>
      <c r="I50" s="9">
        <f t="shared" si="1"/>
        <v>0</v>
      </c>
      <c r="J50" s="10">
        <f t="shared" si="2"/>
        <v>0</v>
      </c>
    </row>
    <row r="51" spans="1:10" ht="185.25">
      <c r="A51" s="8" t="s">
        <v>38</v>
      </c>
      <c r="B51" s="9"/>
      <c r="C51" s="9"/>
      <c r="D51" s="9">
        <v>160000</v>
      </c>
      <c r="E51" s="9">
        <v>0</v>
      </c>
      <c r="F51" s="9">
        <v>7802.3</v>
      </c>
      <c r="G51" s="10">
        <f t="shared" si="4"/>
        <v>0.048764375</v>
      </c>
      <c r="H51" s="9">
        <v>220000</v>
      </c>
      <c r="I51" s="9">
        <f t="shared" si="1"/>
        <v>60000</v>
      </c>
      <c r="J51" s="10">
        <f t="shared" si="2"/>
        <v>0.375</v>
      </c>
    </row>
    <row r="52" spans="1:10" ht="114">
      <c r="A52" s="8" t="s">
        <v>39</v>
      </c>
      <c r="B52" s="9"/>
      <c r="C52" s="9"/>
      <c r="D52" s="9">
        <v>3012</v>
      </c>
      <c r="E52" s="9">
        <v>0</v>
      </c>
      <c r="F52" s="9">
        <v>0</v>
      </c>
      <c r="G52" s="10">
        <f t="shared" si="4"/>
        <v>0</v>
      </c>
      <c r="H52" s="9">
        <v>3012</v>
      </c>
      <c r="I52" s="9">
        <f t="shared" si="1"/>
        <v>0</v>
      </c>
      <c r="J52" s="10">
        <f t="shared" si="2"/>
        <v>0</v>
      </c>
    </row>
    <row r="53" spans="1:10" ht="71.25">
      <c r="A53" s="8" t="s">
        <v>51</v>
      </c>
      <c r="B53" s="9"/>
      <c r="C53" s="9"/>
      <c r="D53" s="9"/>
      <c r="E53" s="9"/>
      <c r="F53" s="9">
        <v>30</v>
      </c>
      <c r="G53" s="10"/>
      <c r="H53" s="9">
        <v>30</v>
      </c>
      <c r="I53" s="9">
        <f t="shared" si="1"/>
        <v>30</v>
      </c>
      <c r="J53" s="10"/>
    </row>
    <row r="54" spans="1:10" ht="57">
      <c r="A54" s="8" t="s">
        <v>64</v>
      </c>
      <c r="B54" s="9"/>
      <c r="C54" s="9"/>
      <c r="D54" s="9"/>
      <c r="E54" s="9"/>
      <c r="F54" s="9"/>
      <c r="G54" s="10"/>
      <c r="H54" s="9">
        <v>23000</v>
      </c>
      <c r="I54" s="9">
        <f t="shared" si="1"/>
        <v>23000</v>
      </c>
      <c r="J54" s="10"/>
    </row>
    <row r="55" spans="1:10" ht="57">
      <c r="A55" s="8" t="s">
        <v>65</v>
      </c>
      <c r="B55" s="9"/>
      <c r="C55" s="9"/>
      <c r="D55" s="9"/>
      <c r="E55" s="9"/>
      <c r="F55" s="9"/>
      <c r="G55" s="10"/>
      <c r="H55" s="9">
        <v>600</v>
      </c>
      <c r="I55" s="9">
        <f t="shared" si="1"/>
        <v>600</v>
      </c>
      <c r="J55" s="10"/>
    </row>
    <row r="56" spans="1:10" ht="85.5">
      <c r="A56" s="8" t="s">
        <v>66</v>
      </c>
      <c r="B56" s="9"/>
      <c r="C56" s="9"/>
      <c r="D56" s="9"/>
      <c r="E56" s="9"/>
      <c r="F56" s="9"/>
      <c r="G56" s="10"/>
      <c r="H56" s="9">
        <v>549.1</v>
      </c>
      <c r="I56" s="9">
        <f t="shared" si="1"/>
        <v>549.1</v>
      </c>
      <c r="J56" s="10"/>
    </row>
    <row r="57" spans="1:10" ht="42.75">
      <c r="A57" s="8" t="s">
        <v>42</v>
      </c>
      <c r="B57" s="9"/>
      <c r="C57" s="9"/>
      <c r="D57" s="9"/>
      <c r="E57" s="9">
        <v>976.5</v>
      </c>
      <c r="F57" s="9">
        <v>1476.5</v>
      </c>
      <c r="G57" s="10"/>
      <c r="H57" s="9">
        <v>82047</v>
      </c>
      <c r="I57" s="9">
        <f t="shared" si="1"/>
        <v>82047</v>
      </c>
      <c r="J57" s="10"/>
    </row>
    <row r="58" spans="1:10" ht="15">
      <c r="A58" s="13" t="s">
        <v>12</v>
      </c>
      <c r="B58" s="12"/>
      <c r="C58" s="5">
        <v>-213279</v>
      </c>
      <c r="D58" s="5">
        <v>-34428</v>
      </c>
      <c r="E58" s="5">
        <v>-34860</v>
      </c>
      <c r="F58" s="5">
        <v>-35443</v>
      </c>
      <c r="G58" s="6">
        <f>F58/D58</f>
        <v>1.0294818171255955</v>
      </c>
      <c r="H58" s="5">
        <v>-35447</v>
      </c>
      <c r="I58" s="5">
        <f t="shared" si="1"/>
        <v>-1019</v>
      </c>
      <c r="J58" s="6">
        <f t="shared" si="2"/>
        <v>0.029598001626583013</v>
      </c>
    </row>
    <row r="59" spans="1:10" ht="60">
      <c r="A59" s="13" t="s">
        <v>13</v>
      </c>
      <c r="B59" s="5">
        <f>B5+B58</f>
        <v>12374101.3</v>
      </c>
      <c r="C59" s="5">
        <f>C5+C58</f>
        <v>2338217.5</v>
      </c>
      <c r="D59" s="5">
        <f>D5+D58</f>
        <v>13840658.8</v>
      </c>
      <c r="E59" s="5">
        <f>E5+E58</f>
        <v>7312670.999999999</v>
      </c>
      <c r="F59" s="5">
        <f>F5+F58</f>
        <v>9973635</v>
      </c>
      <c r="G59" s="6">
        <f>F59/D59</f>
        <v>0.7206040654654386</v>
      </c>
      <c r="H59" s="5">
        <f>H5+H58</f>
        <v>14990374.299999999</v>
      </c>
      <c r="I59" s="5">
        <f t="shared" si="1"/>
        <v>1149715.4999999981</v>
      </c>
      <c r="J59" s="6">
        <f t="shared" si="2"/>
        <v>0.08306797505910615</v>
      </c>
    </row>
  </sheetData>
  <sheetProtection/>
  <mergeCells count="2">
    <mergeCell ref="A1:J1"/>
    <mergeCell ref="A3:J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8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2015-11-26T12:59:44Z</cp:lastPrinted>
  <dcterms:created xsi:type="dcterms:W3CDTF">2010-11-23T10:51:31Z</dcterms:created>
  <dcterms:modified xsi:type="dcterms:W3CDTF">2015-12-28T14:03:32Z</dcterms:modified>
  <cp:category/>
  <cp:version/>
  <cp:contentType/>
  <cp:contentStatus/>
</cp:coreProperties>
</file>